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ETERAN HEMSIDA 2019\PDF 2025\"/>
    </mc:Choice>
  </mc:AlternateContent>
  <xr:revisionPtr revIDLastSave="0" documentId="8_{7757D4AB-1650-4789-9487-9DE16482102A}" xr6:coauthVersionLast="47" xr6:coauthVersionMax="47" xr10:uidLastSave="{00000000-0000-0000-0000-000000000000}"/>
  <bookViews>
    <workbookView xWindow="-108" yWindow="-108" windowWidth="23256" windowHeight="12576" xr2:uid="{8C1866D5-4447-468D-932C-25724E748B8E}"/>
  </bookViews>
  <sheets>
    <sheet name="Blad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0">Blad1!$A$1:$H$48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8" i="1"/>
  <c r="B46" i="1"/>
  <c r="C46" i="1"/>
  <c r="D46" i="1"/>
  <c r="D45" i="1"/>
  <c r="C45" i="1"/>
  <c r="B45" i="1"/>
  <c r="F46" i="1"/>
  <c r="G46" i="1"/>
  <c r="H46" i="1"/>
  <c r="F47" i="1"/>
  <c r="G47" i="1"/>
  <c r="H47" i="1"/>
  <c r="H45" i="1"/>
  <c r="G45" i="1"/>
  <c r="F45" i="1"/>
  <c r="F41" i="1"/>
  <c r="G41" i="1"/>
  <c r="H41" i="1"/>
  <c r="F42" i="1"/>
  <c r="G42" i="1"/>
  <c r="H42" i="1"/>
  <c r="H40" i="1"/>
  <c r="G40" i="1"/>
  <c r="F40" i="1"/>
  <c r="F37" i="1"/>
  <c r="G37" i="1"/>
  <c r="H37" i="1"/>
  <c r="F38" i="1"/>
  <c r="G38" i="1"/>
  <c r="H38" i="1"/>
  <c r="H36" i="1"/>
  <c r="G36" i="1"/>
  <c r="F36" i="1"/>
  <c r="F33" i="1"/>
  <c r="G33" i="1"/>
  <c r="H33" i="1"/>
  <c r="F34" i="1"/>
  <c r="G34" i="1"/>
  <c r="H34" i="1"/>
  <c r="H32" i="1"/>
  <c r="G32" i="1"/>
  <c r="F32" i="1"/>
  <c r="F29" i="1"/>
  <c r="G29" i="1"/>
  <c r="H29" i="1"/>
  <c r="F30" i="1"/>
  <c r="G30" i="1"/>
  <c r="H30" i="1"/>
  <c r="H28" i="1"/>
  <c r="G28" i="1"/>
  <c r="F28" i="1"/>
  <c r="F24" i="1"/>
  <c r="G24" i="1"/>
  <c r="H24" i="1"/>
  <c r="F25" i="1"/>
  <c r="G25" i="1"/>
  <c r="H25" i="1"/>
  <c r="H23" i="1"/>
  <c r="G23" i="1"/>
  <c r="F23" i="1"/>
  <c r="F20" i="1"/>
  <c r="G20" i="1"/>
  <c r="H20" i="1"/>
  <c r="F21" i="1"/>
  <c r="G21" i="1"/>
  <c r="H21" i="1"/>
  <c r="H19" i="1"/>
  <c r="G19" i="1"/>
  <c r="F19" i="1"/>
  <c r="F16" i="1"/>
  <c r="G16" i="1"/>
  <c r="H16" i="1"/>
  <c r="F17" i="1"/>
  <c r="G17" i="1"/>
  <c r="H17" i="1"/>
  <c r="H15" i="1"/>
  <c r="G15" i="1"/>
  <c r="F15" i="1"/>
  <c r="F12" i="1"/>
  <c r="G12" i="1"/>
  <c r="H12" i="1"/>
  <c r="F13" i="1"/>
  <c r="G13" i="1"/>
  <c r="H13" i="1"/>
  <c r="H11" i="1"/>
  <c r="G11" i="1"/>
  <c r="F11" i="1"/>
  <c r="F8" i="1"/>
  <c r="G8" i="1"/>
  <c r="H8" i="1"/>
  <c r="F9" i="1"/>
  <c r="G9" i="1"/>
  <c r="H9" i="1"/>
  <c r="H7" i="1"/>
  <c r="G7" i="1"/>
  <c r="F7" i="1"/>
  <c r="F4" i="1"/>
  <c r="G4" i="1"/>
  <c r="H4" i="1"/>
  <c r="F5" i="1"/>
  <c r="G5" i="1"/>
  <c r="H5" i="1"/>
  <c r="H3" i="1"/>
  <c r="G3" i="1"/>
  <c r="F3" i="1"/>
  <c r="D41" i="1" l="1"/>
  <c r="D42" i="1"/>
  <c r="D40" i="1"/>
  <c r="B41" i="1"/>
  <c r="B42" i="1"/>
  <c r="C41" i="1"/>
  <c r="C42" i="1"/>
  <c r="C40" i="1"/>
  <c r="B40" i="1"/>
  <c r="D37" i="1"/>
  <c r="D38" i="1"/>
  <c r="D36" i="1"/>
  <c r="C37" i="1"/>
  <c r="C38" i="1"/>
  <c r="C36" i="1"/>
  <c r="B37" i="1"/>
  <c r="B38" i="1"/>
  <c r="B36" i="1"/>
  <c r="C33" i="1"/>
  <c r="C34" i="1"/>
  <c r="C32" i="1"/>
  <c r="B33" i="1"/>
  <c r="B34" i="1"/>
  <c r="B32" i="1"/>
  <c r="D33" i="1"/>
  <c r="D34" i="1"/>
  <c r="D32" i="1"/>
  <c r="D29" i="1"/>
  <c r="D30" i="1"/>
  <c r="D28" i="1"/>
  <c r="C29" i="1"/>
  <c r="C30" i="1"/>
  <c r="C28" i="1"/>
  <c r="B29" i="1"/>
  <c r="B30" i="1"/>
  <c r="B28" i="1"/>
  <c r="D24" i="1"/>
  <c r="D25" i="1"/>
  <c r="D23" i="1"/>
  <c r="C24" i="1"/>
  <c r="C25" i="1"/>
  <c r="C23" i="1"/>
  <c r="B24" i="1"/>
  <c r="B25" i="1"/>
  <c r="B23" i="1"/>
  <c r="D20" i="1"/>
  <c r="D21" i="1"/>
  <c r="D19" i="1"/>
  <c r="C20" i="1"/>
  <c r="C21" i="1"/>
  <c r="C19" i="1"/>
  <c r="B20" i="1"/>
  <c r="B21" i="1"/>
  <c r="B19" i="1"/>
  <c r="D12" i="1"/>
  <c r="D13" i="1"/>
  <c r="D11" i="1"/>
  <c r="C12" i="1"/>
  <c r="C13" i="1"/>
  <c r="C11" i="1"/>
  <c r="B12" i="1"/>
  <c r="B13" i="1"/>
  <c r="B11" i="1"/>
  <c r="B7" i="1"/>
  <c r="B16" i="1" l="1"/>
  <c r="C16" i="1"/>
  <c r="D16" i="1"/>
  <c r="B17" i="1"/>
  <c r="C17" i="1"/>
  <c r="D17" i="1"/>
  <c r="B15" i="1"/>
  <c r="C15" i="1"/>
  <c r="D15" i="1"/>
  <c r="C8" i="1" l="1"/>
  <c r="C9" i="1"/>
  <c r="C7" i="1"/>
  <c r="D9" i="1" l="1"/>
  <c r="D7" i="1"/>
  <c r="D8" i="1"/>
  <c r="D4" i="1"/>
  <c r="D5" i="1"/>
  <c r="D3" i="1"/>
  <c r="C4" i="1"/>
  <c r="C5" i="1"/>
  <c r="C3" i="1"/>
  <c r="B4" i="1"/>
  <c r="B5" i="1"/>
  <c r="B3" i="1"/>
</calcChain>
</file>

<file path=xl/sharedStrings.xml><?xml version="1.0" encoding="utf-8"?>
<sst xmlns="http://schemas.openxmlformats.org/spreadsheetml/2006/main" count="27" uniqueCount="25">
  <si>
    <t>K35</t>
  </si>
  <si>
    <t>K40</t>
  </si>
  <si>
    <t>K50</t>
  </si>
  <si>
    <t>K55</t>
  </si>
  <si>
    <t>K60</t>
  </si>
  <si>
    <t>K65</t>
  </si>
  <si>
    <t>K70</t>
  </si>
  <si>
    <t>M35</t>
  </si>
  <si>
    <t>M40</t>
  </si>
  <si>
    <t>M45</t>
  </si>
  <si>
    <t>M50</t>
  </si>
  <si>
    <t>M55</t>
  </si>
  <si>
    <t>K45</t>
  </si>
  <si>
    <t>M60</t>
  </si>
  <si>
    <t>M65</t>
  </si>
  <si>
    <t>M75</t>
  </si>
  <si>
    <t>M70</t>
  </si>
  <si>
    <t>M80</t>
  </si>
  <si>
    <t>K80</t>
  </si>
  <si>
    <t>K75</t>
  </si>
  <si>
    <t>M90</t>
  </si>
  <si>
    <t>M85</t>
  </si>
  <si>
    <t>Klubb</t>
  </si>
  <si>
    <t>Poäng</t>
  </si>
  <si>
    <t>De 3 ledande i varje klass 2025  -  Efter 2 tävlingar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</si>
</sst>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K35%202025.xlsx" TargetMode="External"/><Relationship Id="rId1" Type="http://schemas.openxmlformats.org/officeDocument/2006/relationships/externalLinkPath" Target="/Users/Bo%20Andersson/Desktop/Bo%20Test%20VeteranCup/2025/K35%20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M55%202025.xlsx" TargetMode="External"/><Relationship Id="rId1" Type="http://schemas.openxmlformats.org/officeDocument/2006/relationships/externalLinkPath" Target="/Users/Bo%20Andersson/Desktop/Bo%20Test%20VeteranCup/2025/M55%202025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K60-K65%202025.xlsx" TargetMode="External"/><Relationship Id="rId1" Type="http://schemas.openxmlformats.org/officeDocument/2006/relationships/externalLinkPath" Target="/Users/Bo%20Andersson/Desktop/Bo%20Test%20VeteranCup/2025/K60-K65%202025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M60%202025.xlsx" TargetMode="External"/><Relationship Id="rId1" Type="http://schemas.openxmlformats.org/officeDocument/2006/relationships/externalLinkPath" Target="/Users/Bo%20Andersson/Desktop/Bo%20Test%20VeteranCup/2025/M60%202025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M65%202025.xlsx" TargetMode="External"/><Relationship Id="rId1" Type="http://schemas.openxmlformats.org/officeDocument/2006/relationships/externalLinkPath" Target="/Users/Bo%20Andersson/Desktop/Bo%20Test%20VeteranCup/2025/M65%202025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K70-K80%202025.xlsx" TargetMode="External"/><Relationship Id="rId1" Type="http://schemas.openxmlformats.org/officeDocument/2006/relationships/externalLinkPath" Target="/Users/Bo%20Andersson/Desktop/Bo%20Test%20VeteranCup/2025/K70-K80%202025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M70%202025.xlsx" TargetMode="External"/><Relationship Id="rId1" Type="http://schemas.openxmlformats.org/officeDocument/2006/relationships/externalLinkPath" Target="/Users/Bo%20Andersson/Desktop/Bo%20Test%20VeteranCup/2025/M70%202025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M75-M80%202025.xlsx" TargetMode="External"/><Relationship Id="rId1" Type="http://schemas.openxmlformats.org/officeDocument/2006/relationships/externalLinkPath" Target="/Users/Bo%20Andersson/Desktop/Bo%20Test%20VeteranCup/2025/M75-M80%202025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M85-M90%202025.xlsx" TargetMode="External"/><Relationship Id="rId1" Type="http://schemas.openxmlformats.org/officeDocument/2006/relationships/externalLinkPath" Target="/Users/Bo%20Andersson/Desktop/Bo%20Test%20VeteranCup/2025/M85-M90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M35%202025.xlsx" TargetMode="External"/><Relationship Id="rId1" Type="http://schemas.openxmlformats.org/officeDocument/2006/relationships/externalLinkPath" Target="/Users/Bo%20Andersson/Desktop/Bo%20Test%20VeteranCup/2025/M35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K40%202025.xlsx" TargetMode="External"/><Relationship Id="rId1" Type="http://schemas.openxmlformats.org/officeDocument/2006/relationships/externalLinkPath" Target="/Users/Bo%20Andersson/Desktop/Bo%20Test%20VeteranCup/2025/K40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M40%202025.xlsx" TargetMode="External"/><Relationship Id="rId1" Type="http://schemas.openxmlformats.org/officeDocument/2006/relationships/externalLinkPath" Target="/Users/Bo%20Andersson/Desktop/Bo%20Test%20VeteranCup/2025/M40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K45%202025.xlsx" TargetMode="External"/><Relationship Id="rId1" Type="http://schemas.openxmlformats.org/officeDocument/2006/relationships/externalLinkPath" Target="/Users/Bo%20Andersson/Desktop/Bo%20Test%20VeteranCup/2025/K45%202025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M45%202025.xlsx" TargetMode="External"/><Relationship Id="rId1" Type="http://schemas.openxmlformats.org/officeDocument/2006/relationships/externalLinkPath" Target="/Users/Bo%20Andersson/Desktop/Bo%20Test%20VeteranCup/2025/M45%202025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K50%202025.xlsx" TargetMode="External"/><Relationship Id="rId1" Type="http://schemas.openxmlformats.org/officeDocument/2006/relationships/externalLinkPath" Target="/Users/Bo%20Andersson/Desktop/Bo%20Test%20VeteranCup/2025/K50%202025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M50%202025.xlsx" TargetMode="External"/><Relationship Id="rId1" Type="http://schemas.openxmlformats.org/officeDocument/2006/relationships/externalLinkPath" Target="/Users/Bo%20Andersson/Desktop/Bo%20Test%20VeteranCup/2025/M50%202025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K55%202025.xlsx" TargetMode="External"/><Relationship Id="rId1" Type="http://schemas.openxmlformats.org/officeDocument/2006/relationships/externalLinkPath" Target="/Users/Bo%20Andersson/Desktop/Bo%20Test%20VeteranCup/2025/K55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/>
          <cell r="D3"/>
          <cell r="AE3">
            <v>0</v>
          </cell>
        </row>
        <row r="4">
          <cell r="B4"/>
          <cell r="D4"/>
          <cell r="AE4">
            <v>0</v>
          </cell>
        </row>
        <row r="5">
          <cell r="B5"/>
          <cell r="D5"/>
          <cell r="AE5">
            <v>0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Löpare 1</v>
          </cell>
          <cell r="D3" t="str">
            <v>A-klubben</v>
          </cell>
          <cell r="AE3">
            <v>25</v>
          </cell>
        </row>
        <row r="4">
          <cell r="B4" t="str">
            <v>Löpare 2</v>
          </cell>
          <cell r="D4" t="str">
            <v>B-klubben</v>
          </cell>
          <cell r="AE4">
            <v>24</v>
          </cell>
        </row>
        <row r="5">
          <cell r="B5" t="str">
            <v>Löpare 3</v>
          </cell>
          <cell r="D5" t="str">
            <v>C-klubben</v>
          </cell>
          <cell r="AE5">
            <v>23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Anette Lundberg</v>
          </cell>
          <cell r="D3" t="str">
            <v>Heleneholms IF</v>
          </cell>
          <cell r="AE3">
            <v>48</v>
          </cell>
        </row>
        <row r="4">
          <cell r="B4" t="str">
            <v xml:space="preserve">Marie Olsson </v>
          </cell>
          <cell r="D4" t="str">
            <v xml:space="preserve">Björnstorps IF </v>
          </cell>
          <cell r="AE4">
            <v>25</v>
          </cell>
        </row>
        <row r="5">
          <cell r="B5" t="str">
            <v xml:space="preserve">Lisette Åkesson </v>
          </cell>
          <cell r="D5" t="str">
            <v xml:space="preserve">Björnstorps IF </v>
          </cell>
          <cell r="AE5">
            <v>25</v>
          </cell>
        </row>
        <row r="21">
          <cell r="B21" t="str">
            <v xml:space="preserve">Kajsa Hansson </v>
          </cell>
          <cell r="D21" t="str">
            <v>FK Snapphanarna</v>
          </cell>
          <cell r="AE21">
            <v>25</v>
          </cell>
        </row>
        <row r="22">
          <cell r="B22"/>
          <cell r="D22"/>
          <cell r="AE22">
            <v>0</v>
          </cell>
        </row>
        <row r="23">
          <cell r="B23"/>
          <cell r="D23"/>
          <cell r="AE23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Sven Lindeberg</v>
          </cell>
          <cell r="D3" t="str">
            <v>IS Göta</v>
          </cell>
          <cell r="AE3">
            <v>50</v>
          </cell>
        </row>
        <row r="4">
          <cell r="B4" t="str">
            <v>Stefan Magnusson</v>
          </cell>
          <cell r="D4" t="str">
            <v>Heleneholms IF</v>
          </cell>
          <cell r="AE4">
            <v>24</v>
          </cell>
        </row>
        <row r="5">
          <cell r="B5" t="str">
            <v>Anders Östman</v>
          </cell>
          <cell r="D5" t="str">
            <v>Genarps IF</v>
          </cell>
          <cell r="AE5">
            <v>24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Christian Daanen</v>
          </cell>
          <cell r="D3" t="str">
            <v>IS Göta</v>
          </cell>
          <cell r="AE3">
            <v>49</v>
          </cell>
        </row>
        <row r="4">
          <cell r="B4" t="str">
            <v>Håkan Thorstensson</v>
          </cell>
          <cell r="D4" t="str">
            <v>Heleneholms IF</v>
          </cell>
          <cell r="AE4">
            <v>46</v>
          </cell>
        </row>
        <row r="5">
          <cell r="B5" t="str">
            <v>Jerry Olsson</v>
          </cell>
          <cell r="D5" t="str">
            <v>Björnstorps IF</v>
          </cell>
          <cell r="AE5">
            <v>43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Ulla Engelby</v>
          </cell>
          <cell r="D3" t="str">
            <v>OK Pan-Kristianstad</v>
          </cell>
          <cell r="AE3">
            <v>25</v>
          </cell>
        </row>
        <row r="4">
          <cell r="B4"/>
          <cell r="D4"/>
          <cell r="AE4">
            <v>0</v>
          </cell>
        </row>
        <row r="5">
          <cell r="B5"/>
          <cell r="D5"/>
          <cell r="AE5">
            <v>0</v>
          </cell>
        </row>
        <row r="12">
          <cell r="B12" t="str">
            <v>Ann-Margret Friberg</v>
          </cell>
          <cell r="D12" t="str">
            <v>Björnstorps IF</v>
          </cell>
          <cell r="AE12">
            <v>25</v>
          </cell>
        </row>
        <row r="13">
          <cell r="B13"/>
          <cell r="D13"/>
          <cell r="AE13">
            <v>0</v>
          </cell>
        </row>
        <row r="14">
          <cell r="B14"/>
          <cell r="D14"/>
          <cell r="AE14">
            <v>0</v>
          </cell>
        </row>
        <row r="21">
          <cell r="B21"/>
          <cell r="D21"/>
          <cell r="AE21">
            <v>0</v>
          </cell>
        </row>
        <row r="22">
          <cell r="B22"/>
          <cell r="D22"/>
          <cell r="AE22">
            <v>0</v>
          </cell>
        </row>
        <row r="23">
          <cell r="B23"/>
          <cell r="D23"/>
          <cell r="AE23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Bo Andersson</v>
          </cell>
          <cell r="D3" t="str">
            <v>Genarps IF</v>
          </cell>
          <cell r="AE3">
            <v>25</v>
          </cell>
        </row>
        <row r="4">
          <cell r="B4" t="str">
            <v>Löpare 1</v>
          </cell>
          <cell r="D4" t="str">
            <v>A-klubben</v>
          </cell>
          <cell r="AE4">
            <v>0</v>
          </cell>
        </row>
        <row r="5">
          <cell r="B5" t="str">
            <v>Löpare 3</v>
          </cell>
          <cell r="D5" t="str">
            <v>C-klubben</v>
          </cell>
          <cell r="AE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Gunnar Sterner</v>
          </cell>
          <cell r="D3" t="str">
            <v>Heleneholms IF</v>
          </cell>
          <cell r="AE3">
            <v>50</v>
          </cell>
        </row>
        <row r="4">
          <cell r="B4" t="str">
            <v>Kerry Linell</v>
          </cell>
          <cell r="D4" t="str">
            <v>Björnstorps IF</v>
          </cell>
          <cell r="AE4">
            <v>48</v>
          </cell>
        </row>
        <row r="5">
          <cell r="B5" t="str">
            <v>Bo-Göran Malmborg</v>
          </cell>
          <cell r="D5" t="str">
            <v>Heleneholms IF</v>
          </cell>
          <cell r="AE5">
            <v>23</v>
          </cell>
        </row>
        <row r="21">
          <cell r="B21" t="str">
            <v>Åke Jonsson</v>
          </cell>
          <cell r="D21" t="str">
            <v>Malmö AI</v>
          </cell>
          <cell r="AE21">
            <v>25</v>
          </cell>
        </row>
        <row r="22">
          <cell r="B22" t="str">
            <v>Erwin Apizsch</v>
          </cell>
          <cell r="D22" t="str">
            <v>IFK Lund</v>
          </cell>
          <cell r="AE22">
            <v>24</v>
          </cell>
        </row>
        <row r="23">
          <cell r="B23"/>
          <cell r="D23"/>
          <cell r="AE23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Greger Ahnlund</v>
          </cell>
          <cell r="D3" t="str">
            <v>Heleneholms IF</v>
          </cell>
          <cell r="AE3">
            <v>25</v>
          </cell>
        </row>
        <row r="4">
          <cell r="B4" t="str">
            <v>Sune Cederpil</v>
          </cell>
          <cell r="D4" t="str">
            <v>Björnstorps IF</v>
          </cell>
          <cell r="AE4">
            <v>25</v>
          </cell>
        </row>
        <row r="5">
          <cell r="B5"/>
          <cell r="D5"/>
          <cell r="AE5">
            <v>0</v>
          </cell>
        </row>
        <row r="21">
          <cell r="B21"/>
          <cell r="D21"/>
          <cell r="AE21">
            <v>0</v>
          </cell>
        </row>
        <row r="22">
          <cell r="B22"/>
          <cell r="D22"/>
          <cell r="AE22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Jacob Gumpert</v>
          </cell>
          <cell r="D3" t="str">
            <v>Björnstorps IF</v>
          </cell>
          <cell r="AE3">
            <v>49</v>
          </cell>
        </row>
        <row r="4">
          <cell r="B4" t="str">
            <v>Erik Fagius</v>
          </cell>
          <cell r="D4" t="str">
            <v>Genarps IF</v>
          </cell>
          <cell r="AE4">
            <v>25</v>
          </cell>
        </row>
        <row r="5">
          <cell r="B5"/>
          <cell r="D5"/>
          <cell r="AE5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Katarina Södgren</v>
          </cell>
          <cell r="D3" t="str">
            <v xml:space="preserve">IS Göta </v>
          </cell>
          <cell r="AE3">
            <v>25</v>
          </cell>
        </row>
        <row r="4">
          <cell r="B4"/>
          <cell r="D4"/>
          <cell r="AE4">
            <v>0</v>
          </cell>
        </row>
        <row r="5">
          <cell r="B5"/>
          <cell r="D5"/>
          <cell r="AE5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Löpare 1</v>
          </cell>
          <cell r="D3" t="str">
            <v>A-klubben</v>
          </cell>
          <cell r="AE3">
            <v>25</v>
          </cell>
        </row>
        <row r="4">
          <cell r="B4" t="str">
            <v>Löpare 2</v>
          </cell>
          <cell r="D4" t="str">
            <v>B-klubben</v>
          </cell>
          <cell r="AE4">
            <v>24</v>
          </cell>
        </row>
        <row r="5">
          <cell r="B5" t="str">
            <v>Löpare 3</v>
          </cell>
          <cell r="D5" t="str">
            <v>C-klubben</v>
          </cell>
          <cell r="AE5">
            <v>23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Löpare 1</v>
          </cell>
          <cell r="D3" t="str">
            <v>A-klubben</v>
          </cell>
          <cell r="AE3">
            <v>25</v>
          </cell>
        </row>
        <row r="4">
          <cell r="B4" t="str">
            <v>Löpare 2</v>
          </cell>
          <cell r="D4" t="str">
            <v>B-klubben</v>
          </cell>
          <cell r="AE4">
            <v>24</v>
          </cell>
        </row>
        <row r="5">
          <cell r="B5" t="str">
            <v>Löpare 3</v>
          </cell>
          <cell r="D5" t="str">
            <v>C-klubben</v>
          </cell>
          <cell r="AE5">
            <v>23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Löpare 1</v>
          </cell>
          <cell r="D3" t="str">
            <v>A-klubben</v>
          </cell>
          <cell r="AE3">
            <v>25</v>
          </cell>
        </row>
        <row r="4">
          <cell r="B4" t="str">
            <v>Löpare 2</v>
          </cell>
          <cell r="D4" t="str">
            <v>B-klubben</v>
          </cell>
          <cell r="AE4">
            <v>24</v>
          </cell>
        </row>
        <row r="5">
          <cell r="B5" t="str">
            <v>Löpare 3</v>
          </cell>
          <cell r="D5" t="str">
            <v>C-klubben</v>
          </cell>
          <cell r="AE5">
            <v>23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Beatrice Gölin</v>
          </cell>
          <cell r="D3" t="str">
            <v xml:space="preserve"> IS Göta</v>
          </cell>
          <cell r="AE3">
            <v>49</v>
          </cell>
        </row>
        <row r="4">
          <cell r="B4" t="str">
            <v>Florentina Stojakovic</v>
          </cell>
          <cell r="D4" t="str">
            <v xml:space="preserve"> IS Göta</v>
          </cell>
          <cell r="AE4">
            <v>25</v>
          </cell>
        </row>
        <row r="5">
          <cell r="B5"/>
          <cell r="D5"/>
          <cell r="AE5">
            <v>0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Löpare 1</v>
          </cell>
          <cell r="D3" t="str">
            <v>A-klubben</v>
          </cell>
          <cell r="AE3">
            <v>25</v>
          </cell>
        </row>
        <row r="4">
          <cell r="B4" t="str">
            <v>Löpare 2</v>
          </cell>
          <cell r="D4" t="str">
            <v>B-klubben</v>
          </cell>
          <cell r="AE4">
            <v>24</v>
          </cell>
        </row>
        <row r="5">
          <cell r="B5" t="str">
            <v>Löpare 3</v>
          </cell>
          <cell r="D5" t="str">
            <v>C-klubben</v>
          </cell>
          <cell r="AE5">
            <v>23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Tina Reimer</v>
          </cell>
          <cell r="D3" t="str">
            <v>IS Göta</v>
          </cell>
          <cell r="AE3">
            <v>25</v>
          </cell>
        </row>
        <row r="4">
          <cell r="B4"/>
          <cell r="D4"/>
          <cell r="AE4">
            <v>0</v>
          </cell>
        </row>
        <row r="5">
          <cell r="B5"/>
          <cell r="D5"/>
          <cell r="AE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53010-15BC-48C9-9C93-751FD216E85A}">
  <dimension ref="B1:H48"/>
  <sheetViews>
    <sheetView tabSelected="1" workbookViewId="0">
      <selection activeCell="B1" sqref="B1:F1"/>
    </sheetView>
  </sheetViews>
  <sheetFormatPr defaultRowHeight="14.4" x14ac:dyDescent="0.3"/>
  <cols>
    <col min="1" max="1" width="1.33203125" customWidth="1"/>
    <col min="2" max="2" width="18.44140625" customWidth="1"/>
    <col min="3" max="3" width="17.44140625" customWidth="1"/>
    <col min="4" max="4" width="6.33203125" customWidth="1"/>
    <col min="5" max="5" width="3.6640625" customWidth="1"/>
    <col min="6" max="6" width="19.88671875" customWidth="1"/>
    <col min="7" max="7" width="20.88671875" bestFit="1" customWidth="1"/>
    <col min="8" max="8" width="6.33203125" bestFit="1" customWidth="1"/>
  </cols>
  <sheetData>
    <row r="1" spans="2:8" ht="33" customHeight="1" x14ac:dyDescent="0.35">
      <c r="B1" s="4" t="s">
        <v>24</v>
      </c>
      <c r="C1" s="4"/>
      <c r="D1" s="4"/>
      <c r="E1" s="4"/>
      <c r="F1" s="4"/>
    </row>
    <row r="2" spans="2:8" ht="37.200000000000003" customHeight="1" x14ac:dyDescent="0.3">
      <c r="B2" s="1" t="s">
        <v>0</v>
      </c>
      <c r="C2" s="1" t="s">
        <v>22</v>
      </c>
      <c r="D2" s="1" t="s">
        <v>23</v>
      </c>
      <c r="E2" s="3"/>
      <c r="F2" s="1" t="s">
        <v>7</v>
      </c>
      <c r="G2" s="1" t="s">
        <v>22</v>
      </c>
      <c r="H2" s="1" t="s">
        <v>23</v>
      </c>
    </row>
    <row r="3" spans="2:8" ht="19.8" customHeight="1" x14ac:dyDescent="0.3">
      <c r="B3">
        <f>[1]Blad1!$B3</f>
        <v>0</v>
      </c>
      <c r="C3">
        <f>[1]Blad1!$D3</f>
        <v>0</v>
      </c>
      <c r="D3">
        <f>[1]Blad1!$AE3</f>
        <v>0</v>
      </c>
      <c r="E3" s="3"/>
      <c r="F3" t="str">
        <f>[2]Blad1!$B3</f>
        <v>Jacob Gumpert</v>
      </c>
      <c r="G3" t="str">
        <f>[2]Blad1!$D3</f>
        <v>Björnstorps IF</v>
      </c>
      <c r="H3">
        <f>[2]Blad1!$AE3</f>
        <v>49</v>
      </c>
    </row>
    <row r="4" spans="2:8" x14ac:dyDescent="0.3">
      <c r="B4">
        <f>[1]Blad1!$B4</f>
        <v>0</v>
      </c>
      <c r="C4">
        <f>[1]Blad1!$D4</f>
        <v>0</v>
      </c>
      <c r="D4">
        <f>[1]Blad1!$AE4</f>
        <v>0</v>
      </c>
      <c r="E4" s="3"/>
      <c r="F4" t="str">
        <f>[2]Blad1!$B4</f>
        <v>Erik Fagius</v>
      </c>
      <c r="G4" t="str">
        <f>[2]Blad1!$D4</f>
        <v>Genarps IF</v>
      </c>
      <c r="H4">
        <f>[2]Blad1!$AE4</f>
        <v>25</v>
      </c>
    </row>
    <row r="5" spans="2:8" x14ac:dyDescent="0.3">
      <c r="B5">
        <f>[1]Blad1!$B5</f>
        <v>0</v>
      </c>
      <c r="C5">
        <f>[1]Blad1!$D5</f>
        <v>0</v>
      </c>
      <c r="D5">
        <f>[1]Blad1!$AE5</f>
        <v>0</v>
      </c>
      <c r="E5" s="3"/>
      <c r="F5">
        <f>[2]Blad1!$B5</f>
        <v>0</v>
      </c>
      <c r="G5">
        <f>[2]Blad1!$D5</f>
        <v>0</v>
      </c>
      <c r="H5">
        <f>[2]Blad1!$AE5</f>
        <v>0</v>
      </c>
    </row>
    <row r="6" spans="2:8" ht="16.8" customHeight="1" x14ac:dyDescent="0.3">
      <c r="B6" s="1" t="s">
        <v>1</v>
      </c>
      <c r="C6" s="2"/>
      <c r="E6" s="3"/>
      <c r="F6" s="1" t="s">
        <v>8</v>
      </c>
    </row>
    <row r="7" spans="2:8" ht="19.8" customHeight="1" x14ac:dyDescent="0.3">
      <c r="B7" t="str">
        <f>[3]Blad1!$B$3</f>
        <v>Katarina Södgren</v>
      </c>
      <c r="C7" t="str">
        <f>[3]Blad1!$D3</f>
        <v xml:space="preserve">IS Göta </v>
      </c>
      <c r="D7">
        <f>[3]Blad1!$AE3</f>
        <v>25</v>
      </c>
      <c r="E7" s="3"/>
      <c r="F7" t="str">
        <f>[4]Blad1!$B3</f>
        <v>Löpare 1</v>
      </c>
      <c r="G7" t="str">
        <f>[4]Blad1!$D3</f>
        <v>A-klubben</v>
      </c>
      <c r="H7">
        <f>[4]Blad1!$AE3</f>
        <v>25</v>
      </c>
    </row>
    <row r="8" spans="2:8" x14ac:dyDescent="0.3">
      <c r="B8">
        <f>[3]Blad1!$B4</f>
        <v>0</v>
      </c>
      <c r="C8">
        <f>[3]Blad1!$D4</f>
        <v>0</v>
      </c>
      <c r="D8">
        <f>[3]Blad1!$AE4</f>
        <v>0</v>
      </c>
      <c r="E8" s="3"/>
      <c r="F8" t="str">
        <f>[4]Blad1!$B4</f>
        <v>Löpare 2</v>
      </c>
      <c r="G8" t="str">
        <f>[4]Blad1!$D4</f>
        <v>B-klubben</v>
      </c>
      <c r="H8">
        <f>[4]Blad1!$AE4</f>
        <v>24</v>
      </c>
    </row>
    <row r="9" spans="2:8" x14ac:dyDescent="0.3">
      <c r="B9">
        <f>[3]Blad1!$B5</f>
        <v>0</v>
      </c>
      <c r="C9">
        <f>[3]Blad1!$D5</f>
        <v>0</v>
      </c>
      <c r="D9">
        <f>[3]Blad1!$AE5</f>
        <v>0</v>
      </c>
      <c r="E9" s="3"/>
      <c r="F9" t="str">
        <f>[4]Blad1!$B5</f>
        <v>Löpare 3</v>
      </c>
      <c r="G9" t="str">
        <f>[4]Blad1!$D5</f>
        <v>C-klubben</v>
      </c>
      <c r="H9">
        <f>[4]Blad1!$AE5</f>
        <v>23</v>
      </c>
    </row>
    <row r="10" spans="2:8" ht="17.399999999999999" customHeight="1" x14ac:dyDescent="0.3">
      <c r="B10" s="1" t="s">
        <v>12</v>
      </c>
      <c r="C10" s="2"/>
      <c r="E10" s="3"/>
      <c r="F10" s="1" t="s">
        <v>9</v>
      </c>
    </row>
    <row r="11" spans="2:8" ht="19.8" customHeight="1" x14ac:dyDescent="0.3">
      <c r="B11" t="str">
        <f>[5]Blad1!$B3</f>
        <v>Löpare 1</v>
      </c>
      <c r="C11" t="str">
        <f>[5]Blad1!$D3</f>
        <v>A-klubben</v>
      </c>
      <c r="D11">
        <f>[5]Blad1!$AE3</f>
        <v>25</v>
      </c>
      <c r="E11" s="3"/>
      <c r="F11" t="str">
        <f>[6]Blad1!$B3</f>
        <v>Löpare 1</v>
      </c>
      <c r="G11" t="str">
        <f>[6]Blad1!$D3</f>
        <v>A-klubben</v>
      </c>
      <c r="H11">
        <f>[6]Blad1!$AE3</f>
        <v>25</v>
      </c>
    </row>
    <row r="12" spans="2:8" x14ac:dyDescent="0.3">
      <c r="B12" t="str">
        <f>[5]Blad1!$B4</f>
        <v>Löpare 2</v>
      </c>
      <c r="C12" t="str">
        <f>[5]Blad1!$D4</f>
        <v>B-klubben</v>
      </c>
      <c r="D12">
        <f>[5]Blad1!$AE4</f>
        <v>24</v>
      </c>
      <c r="E12" s="3"/>
      <c r="F12" t="str">
        <f>[6]Blad1!$B4</f>
        <v>Löpare 2</v>
      </c>
      <c r="G12" t="str">
        <f>[6]Blad1!$D4</f>
        <v>B-klubben</v>
      </c>
      <c r="H12">
        <f>[6]Blad1!$AE4</f>
        <v>24</v>
      </c>
    </row>
    <row r="13" spans="2:8" x14ac:dyDescent="0.3">
      <c r="B13" t="str">
        <f>[5]Blad1!$B5</f>
        <v>Löpare 3</v>
      </c>
      <c r="C13" t="str">
        <f>[5]Blad1!$D5</f>
        <v>C-klubben</v>
      </c>
      <c r="D13">
        <f>[5]Blad1!$AE5</f>
        <v>23</v>
      </c>
      <c r="E13" s="3"/>
      <c r="F13" t="str">
        <f>[6]Blad1!$B5</f>
        <v>Löpare 3</v>
      </c>
      <c r="G13" t="str">
        <f>[6]Blad1!$D5</f>
        <v>C-klubben</v>
      </c>
      <c r="H13">
        <f>[6]Blad1!$AE5</f>
        <v>23</v>
      </c>
    </row>
    <row r="14" spans="2:8" ht="17.399999999999999" customHeight="1" x14ac:dyDescent="0.3">
      <c r="B14" s="1" t="s">
        <v>2</v>
      </c>
      <c r="C14" s="2"/>
      <c r="E14" s="3"/>
      <c r="F14" s="1" t="s">
        <v>10</v>
      </c>
    </row>
    <row r="15" spans="2:8" ht="19.8" customHeight="1" x14ac:dyDescent="0.3">
      <c r="B15" t="str">
        <f>[7]Blad1!$B3</f>
        <v>Beatrice Gölin</v>
      </c>
      <c r="C15" t="str">
        <f>[7]Blad1!$D3</f>
        <v xml:space="preserve"> IS Göta</v>
      </c>
      <c r="D15">
        <f>[7]Blad1!$AE3</f>
        <v>49</v>
      </c>
      <c r="E15" s="3"/>
      <c r="F15" t="str">
        <f>[8]Blad1!$B3</f>
        <v>Löpare 1</v>
      </c>
      <c r="G15" t="str">
        <f>[8]Blad1!$D3</f>
        <v>A-klubben</v>
      </c>
      <c r="H15">
        <f>[8]Blad1!$AE3</f>
        <v>25</v>
      </c>
    </row>
    <row r="16" spans="2:8" x14ac:dyDescent="0.3">
      <c r="B16" t="str">
        <f>[7]Blad1!$B4</f>
        <v>Florentina Stojakovic</v>
      </c>
      <c r="C16" t="str">
        <f>[7]Blad1!$D4</f>
        <v xml:space="preserve"> IS Göta</v>
      </c>
      <c r="D16">
        <f>[7]Blad1!$AE4</f>
        <v>25</v>
      </c>
      <c r="E16" s="3"/>
      <c r="F16" t="str">
        <f>[8]Blad1!$B4</f>
        <v>Löpare 2</v>
      </c>
      <c r="G16" t="str">
        <f>[8]Blad1!$D4</f>
        <v>B-klubben</v>
      </c>
      <c r="H16">
        <f>[8]Blad1!$AE4</f>
        <v>24</v>
      </c>
    </row>
    <row r="17" spans="2:8" x14ac:dyDescent="0.3">
      <c r="B17">
        <f>[7]Blad1!$B5</f>
        <v>0</v>
      </c>
      <c r="C17">
        <f>[7]Blad1!$D5</f>
        <v>0</v>
      </c>
      <c r="D17">
        <f>[7]Blad1!$AE5</f>
        <v>0</v>
      </c>
      <c r="E17" s="3"/>
      <c r="F17" t="str">
        <f>[8]Blad1!$B5</f>
        <v>Löpare 3</v>
      </c>
      <c r="G17" t="str">
        <f>[8]Blad1!$D5</f>
        <v>C-klubben</v>
      </c>
      <c r="H17">
        <f>[8]Blad1!$AE5</f>
        <v>23</v>
      </c>
    </row>
    <row r="18" spans="2:8" ht="17.399999999999999" customHeight="1" x14ac:dyDescent="0.3">
      <c r="B18" s="1" t="s">
        <v>3</v>
      </c>
      <c r="C18" s="2"/>
      <c r="E18" s="3"/>
      <c r="F18" s="1" t="s">
        <v>11</v>
      </c>
    </row>
    <row r="19" spans="2:8" ht="19.8" customHeight="1" x14ac:dyDescent="0.3">
      <c r="B19" t="str">
        <f>[9]Blad1!$B3</f>
        <v>Tina Reimer</v>
      </c>
      <c r="C19" t="str">
        <f>[9]Blad1!$D3</f>
        <v>IS Göta</v>
      </c>
      <c r="D19">
        <f>[9]Blad1!$AE3</f>
        <v>25</v>
      </c>
      <c r="E19" s="3"/>
      <c r="F19" t="str">
        <f>[10]Blad1!$B3</f>
        <v>Löpare 1</v>
      </c>
      <c r="G19" t="str">
        <f>[10]Blad1!$D3</f>
        <v>A-klubben</v>
      </c>
      <c r="H19">
        <f>[10]Blad1!$AE3</f>
        <v>25</v>
      </c>
    </row>
    <row r="20" spans="2:8" x14ac:dyDescent="0.3">
      <c r="B20">
        <f>[9]Blad1!$B4</f>
        <v>0</v>
      </c>
      <c r="C20">
        <f>[9]Blad1!$D4</f>
        <v>0</v>
      </c>
      <c r="D20">
        <f>[9]Blad1!$AE4</f>
        <v>0</v>
      </c>
      <c r="E20" s="3"/>
      <c r="F20" t="str">
        <f>[10]Blad1!$B4</f>
        <v>Löpare 2</v>
      </c>
      <c r="G20" t="str">
        <f>[10]Blad1!$D4</f>
        <v>B-klubben</v>
      </c>
      <c r="H20">
        <f>[10]Blad1!$AE4</f>
        <v>24</v>
      </c>
    </row>
    <row r="21" spans="2:8" x14ac:dyDescent="0.3">
      <c r="B21">
        <f>[9]Blad1!$B5</f>
        <v>0</v>
      </c>
      <c r="C21">
        <f>[9]Blad1!$D5</f>
        <v>0</v>
      </c>
      <c r="D21">
        <f>[9]Blad1!$AE5</f>
        <v>0</v>
      </c>
      <c r="E21" s="3"/>
      <c r="F21" t="str">
        <f>[10]Blad1!$B5</f>
        <v>Löpare 3</v>
      </c>
      <c r="G21" t="str">
        <f>[10]Blad1!$D5</f>
        <v>C-klubben</v>
      </c>
      <c r="H21">
        <f>[10]Blad1!$AE5</f>
        <v>23</v>
      </c>
    </row>
    <row r="22" spans="2:8" ht="16.8" customHeight="1" x14ac:dyDescent="0.3">
      <c r="B22" s="1" t="s">
        <v>4</v>
      </c>
      <c r="C22" s="2"/>
      <c r="E22" s="3"/>
      <c r="F22" s="1" t="s">
        <v>13</v>
      </c>
    </row>
    <row r="23" spans="2:8" ht="19.8" customHeight="1" x14ac:dyDescent="0.3">
      <c r="B23" t="str">
        <f>[11]Blad1!$B3</f>
        <v>Anette Lundberg</v>
      </c>
      <c r="C23" t="str">
        <f>[11]Blad1!$D3</f>
        <v>Heleneholms IF</v>
      </c>
      <c r="D23">
        <f>[11]Blad1!$AE3</f>
        <v>48</v>
      </c>
      <c r="E23" s="3"/>
      <c r="F23" t="str">
        <f>[12]Blad1!$B3</f>
        <v>Sven Lindeberg</v>
      </c>
      <c r="G23" t="str">
        <f>[12]Blad1!$D3</f>
        <v>IS Göta</v>
      </c>
      <c r="H23">
        <f>[12]Blad1!$AE3</f>
        <v>50</v>
      </c>
    </row>
    <row r="24" spans="2:8" x14ac:dyDescent="0.3">
      <c r="B24" t="str">
        <f>[11]Blad1!$B4</f>
        <v xml:space="preserve">Marie Olsson </v>
      </c>
      <c r="C24" t="str">
        <f>[11]Blad1!$D4</f>
        <v xml:space="preserve">Björnstorps IF </v>
      </c>
      <c r="D24">
        <f>[11]Blad1!$AE4</f>
        <v>25</v>
      </c>
      <c r="E24" s="3"/>
      <c r="F24" t="str">
        <f>[12]Blad1!$B4</f>
        <v>Stefan Magnusson</v>
      </c>
      <c r="G24" t="str">
        <f>[12]Blad1!$D4</f>
        <v>Heleneholms IF</v>
      </c>
      <c r="H24">
        <f>[12]Blad1!$AE4</f>
        <v>24</v>
      </c>
    </row>
    <row r="25" spans="2:8" ht="15" customHeight="1" x14ac:dyDescent="0.3">
      <c r="B25" t="str">
        <f>[11]Blad1!$B5</f>
        <v xml:space="preserve">Lisette Åkesson </v>
      </c>
      <c r="C25" t="str">
        <f>[11]Blad1!$D5</f>
        <v xml:space="preserve">Björnstorps IF </v>
      </c>
      <c r="D25">
        <f>[11]Blad1!$AE5</f>
        <v>25</v>
      </c>
      <c r="E25" s="3"/>
      <c r="F25" t="str">
        <f>[12]Blad1!$B5</f>
        <v>Anders Östman</v>
      </c>
      <c r="G25" t="str">
        <f>[12]Blad1!$D5</f>
        <v>Genarps IF</v>
      </c>
      <c r="H25">
        <f>[12]Blad1!$AE5</f>
        <v>24</v>
      </c>
    </row>
    <row r="26" spans="2:8" ht="15" customHeight="1" x14ac:dyDescent="0.3">
      <c r="C26" s="3"/>
      <c r="E26" s="3"/>
    </row>
    <row r="27" spans="2:8" ht="24" customHeight="1" x14ac:dyDescent="0.3">
      <c r="B27" s="1" t="s">
        <v>5</v>
      </c>
      <c r="C27" s="2"/>
      <c r="E27" s="3"/>
      <c r="F27" s="1" t="s">
        <v>14</v>
      </c>
    </row>
    <row r="28" spans="2:8" ht="19.8" customHeight="1" x14ac:dyDescent="0.3">
      <c r="B28" t="str">
        <f>[11]Blad1!$B21</f>
        <v xml:space="preserve">Kajsa Hansson </v>
      </c>
      <c r="C28" t="str">
        <f>[11]Blad1!$D21</f>
        <v>FK Snapphanarna</v>
      </c>
      <c r="D28">
        <f>[11]Blad1!$AE21</f>
        <v>25</v>
      </c>
      <c r="E28" s="3"/>
      <c r="F28" t="str">
        <f>[13]Blad1!$B3</f>
        <v>Christian Daanen</v>
      </c>
      <c r="G28" t="str">
        <f>[13]Blad1!$D3</f>
        <v>IS Göta</v>
      </c>
      <c r="H28">
        <f>[13]Blad1!$AE3</f>
        <v>49</v>
      </c>
    </row>
    <row r="29" spans="2:8" x14ac:dyDescent="0.3">
      <c r="B29">
        <f>[11]Blad1!$B22</f>
        <v>0</v>
      </c>
      <c r="C29">
        <f>[11]Blad1!$D22</f>
        <v>0</v>
      </c>
      <c r="D29">
        <f>[11]Blad1!$AE22</f>
        <v>0</v>
      </c>
      <c r="E29" s="3"/>
      <c r="F29" t="str">
        <f>[13]Blad1!$B4</f>
        <v>Håkan Thorstensson</v>
      </c>
      <c r="G29" t="str">
        <f>[13]Blad1!$D4</f>
        <v>Heleneholms IF</v>
      </c>
      <c r="H29">
        <f>[13]Blad1!$AE4</f>
        <v>46</v>
      </c>
    </row>
    <row r="30" spans="2:8" x14ac:dyDescent="0.3">
      <c r="B30">
        <f>[11]Blad1!$B23</f>
        <v>0</v>
      </c>
      <c r="C30">
        <f>[11]Blad1!$D23</f>
        <v>0</v>
      </c>
      <c r="D30">
        <f>[11]Blad1!$AE23</f>
        <v>0</v>
      </c>
      <c r="E30" s="3"/>
      <c r="F30" t="str">
        <f>[13]Blad1!$B5</f>
        <v>Jerry Olsson</v>
      </c>
      <c r="G30" t="str">
        <f>[13]Blad1!$D5</f>
        <v>Björnstorps IF</v>
      </c>
      <c r="H30">
        <f>[13]Blad1!$AE5</f>
        <v>43</v>
      </c>
    </row>
    <row r="31" spans="2:8" ht="16.8" customHeight="1" x14ac:dyDescent="0.3">
      <c r="B31" s="1" t="s">
        <v>6</v>
      </c>
      <c r="C31" s="2"/>
      <c r="E31" s="3"/>
      <c r="F31" s="1" t="s">
        <v>16</v>
      </c>
    </row>
    <row r="32" spans="2:8" ht="19.8" customHeight="1" x14ac:dyDescent="0.3">
      <c r="B32" t="str">
        <f>[14]Blad1!$B3</f>
        <v>Ulla Engelby</v>
      </c>
      <c r="C32" t="str">
        <f>[14]Blad1!$D3</f>
        <v>OK Pan-Kristianstad</v>
      </c>
      <c r="D32">
        <f>[14]Blad1!$AE3</f>
        <v>25</v>
      </c>
      <c r="E32" s="3"/>
      <c r="F32" t="str">
        <f>[15]Blad1!$B3</f>
        <v>Bo Andersson</v>
      </c>
      <c r="G32" t="str">
        <f>[15]Blad1!$D3</f>
        <v>Genarps IF</v>
      </c>
      <c r="H32">
        <f>[15]Blad1!$AE3</f>
        <v>25</v>
      </c>
    </row>
    <row r="33" spans="2:8" x14ac:dyDescent="0.3">
      <c r="B33">
        <f>[14]Blad1!$B4</f>
        <v>0</v>
      </c>
      <c r="C33">
        <f>[14]Blad1!$D4</f>
        <v>0</v>
      </c>
      <c r="D33">
        <f>[14]Blad1!$AE4</f>
        <v>0</v>
      </c>
      <c r="E33" s="3"/>
      <c r="F33" t="str">
        <f>[15]Blad1!$B4</f>
        <v>Löpare 1</v>
      </c>
      <c r="G33" t="str">
        <f>[15]Blad1!$D4</f>
        <v>A-klubben</v>
      </c>
      <c r="H33">
        <f>[15]Blad1!$AE4</f>
        <v>0</v>
      </c>
    </row>
    <row r="34" spans="2:8" x14ac:dyDescent="0.3">
      <c r="B34">
        <f>[14]Blad1!$B5</f>
        <v>0</v>
      </c>
      <c r="C34">
        <f>[14]Blad1!$D5</f>
        <v>0</v>
      </c>
      <c r="D34">
        <f>[14]Blad1!$AE5</f>
        <v>0</v>
      </c>
      <c r="E34" s="3"/>
      <c r="F34" t="str">
        <f>[15]Blad1!$B5</f>
        <v>Löpare 3</v>
      </c>
      <c r="G34" t="str">
        <f>[15]Blad1!$D5</f>
        <v>C-klubben</v>
      </c>
      <c r="H34">
        <f>[15]Blad1!$AE5</f>
        <v>0</v>
      </c>
    </row>
    <row r="35" spans="2:8" ht="16.8" customHeight="1" x14ac:dyDescent="0.3">
      <c r="B35" s="1" t="s">
        <v>19</v>
      </c>
      <c r="C35" s="2"/>
      <c r="E35" s="3"/>
      <c r="F35" s="1" t="s">
        <v>15</v>
      </c>
    </row>
    <row r="36" spans="2:8" ht="19.8" customHeight="1" x14ac:dyDescent="0.3">
      <c r="B36" t="str">
        <f>[14]Blad1!$B12</f>
        <v>Ann-Margret Friberg</v>
      </c>
      <c r="C36" t="str">
        <f>[14]Blad1!$D12</f>
        <v>Björnstorps IF</v>
      </c>
      <c r="D36">
        <f>[14]Blad1!$AE12</f>
        <v>25</v>
      </c>
      <c r="E36" s="3"/>
      <c r="F36" t="str">
        <f>[16]Blad1!$B3</f>
        <v>Gunnar Sterner</v>
      </c>
      <c r="G36" t="str">
        <f>[16]Blad1!$D3</f>
        <v>Heleneholms IF</v>
      </c>
      <c r="H36">
        <f>[16]Blad1!$AE3</f>
        <v>50</v>
      </c>
    </row>
    <row r="37" spans="2:8" x14ac:dyDescent="0.3">
      <c r="B37">
        <f>[14]Blad1!$B13</f>
        <v>0</v>
      </c>
      <c r="C37">
        <f>[14]Blad1!$D13</f>
        <v>0</v>
      </c>
      <c r="D37">
        <f>[14]Blad1!$AE13</f>
        <v>0</v>
      </c>
      <c r="E37" s="3"/>
      <c r="F37" t="str">
        <f>[16]Blad1!$B4</f>
        <v>Kerry Linell</v>
      </c>
      <c r="G37" t="str">
        <f>[16]Blad1!$D4</f>
        <v>Björnstorps IF</v>
      </c>
      <c r="H37">
        <f>[16]Blad1!$AE4</f>
        <v>48</v>
      </c>
    </row>
    <row r="38" spans="2:8" x14ac:dyDescent="0.3">
      <c r="B38">
        <f>[14]Blad1!$B14</f>
        <v>0</v>
      </c>
      <c r="C38">
        <f>[14]Blad1!$D14</f>
        <v>0</v>
      </c>
      <c r="D38">
        <f>[14]Blad1!$AE14</f>
        <v>0</v>
      </c>
      <c r="E38" s="3"/>
      <c r="F38" t="str">
        <f>[16]Blad1!$B5</f>
        <v>Bo-Göran Malmborg</v>
      </c>
      <c r="G38" t="str">
        <f>[16]Blad1!$D5</f>
        <v>Heleneholms IF</v>
      </c>
      <c r="H38">
        <f>[16]Blad1!$AE5</f>
        <v>23</v>
      </c>
    </row>
    <row r="39" spans="2:8" ht="16.8" customHeight="1" x14ac:dyDescent="0.3">
      <c r="B39" s="1" t="s">
        <v>18</v>
      </c>
      <c r="C39" s="2"/>
      <c r="E39" s="3"/>
      <c r="F39" s="1" t="s">
        <v>17</v>
      </c>
    </row>
    <row r="40" spans="2:8" ht="19.2" customHeight="1" x14ac:dyDescent="0.3">
      <c r="B40">
        <f>[14]Blad1!$B21</f>
        <v>0</v>
      </c>
      <c r="C40">
        <f>[14]Blad1!$D21</f>
        <v>0</v>
      </c>
      <c r="D40">
        <f>[14]Blad1!$AE21</f>
        <v>0</v>
      </c>
      <c r="E40" s="3"/>
      <c r="F40" t="str">
        <f>[16]Blad1!$B21</f>
        <v>Åke Jonsson</v>
      </c>
      <c r="G40" t="str">
        <f>[16]Blad1!$D21</f>
        <v>Malmö AI</v>
      </c>
      <c r="H40">
        <f>[16]Blad1!$AE21</f>
        <v>25</v>
      </c>
    </row>
    <row r="41" spans="2:8" x14ac:dyDescent="0.3">
      <c r="B41">
        <f>[14]Blad1!$B22</f>
        <v>0</v>
      </c>
      <c r="C41">
        <f>[14]Blad1!$D22</f>
        <v>0</v>
      </c>
      <c r="D41">
        <f>[14]Blad1!$AE22</f>
        <v>0</v>
      </c>
      <c r="E41" s="3"/>
      <c r="F41" t="str">
        <f>[16]Blad1!$B22</f>
        <v>Erwin Apizsch</v>
      </c>
      <c r="G41" t="str">
        <f>[16]Blad1!$D22</f>
        <v>IFK Lund</v>
      </c>
      <c r="H41">
        <f>[16]Blad1!$AE22</f>
        <v>24</v>
      </c>
    </row>
    <row r="42" spans="2:8" x14ac:dyDescent="0.3">
      <c r="B42">
        <f>[14]Blad1!$B23</f>
        <v>0</v>
      </c>
      <c r="C42">
        <f>[14]Blad1!$D23</f>
        <v>0</v>
      </c>
      <c r="D42">
        <f>[14]Blad1!$AE23</f>
        <v>0</v>
      </c>
      <c r="E42" s="3"/>
      <c r="F42">
        <f>[16]Blad1!$B23</f>
        <v>0</v>
      </c>
      <c r="G42">
        <f>[16]Blad1!$D23</f>
        <v>0</v>
      </c>
      <c r="H42">
        <f>[16]Blad1!$AE23</f>
        <v>0</v>
      </c>
    </row>
    <row r="43" spans="2:8" x14ac:dyDescent="0.3">
      <c r="C43" s="3"/>
      <c r="E43" s="3"/>
    </row>
    <row r="44" spans="2:8" x14ac:dyDescent="0.3">
      <c r="B44" s="1" t="s">
        <v>20</v>
      </c>
      <c r="C44" s="2"/>
      <c r="E44" s="3"/>
      <c r="F44" s="1" t="s">
        <v>21</v>
      </c>
    </row>
    <row r="45" spans="2:8" x14ac:dyDescent="0.3">
      <c r="B45">
        <f>[17]Blad1!B21</f>
        <v>0</v>
      </c>
      <c r="C45">
        <f>[17]Blad1!$D21</f>
        <v>0</v>
      </c>
      <c r="D45">
        <f>[17]Blad1!$AE21</f>
        <v>0</v>
      </c>
      <c r="E45" s="3"/>
      <c r="F45" t="str">
        <f>[17]Blad1!$B3</f>
        <v>Greger Ahnlund</v>
      </c>
      <c r="G45" t="str">
        <f>[17]Blad1!$D3</f>
        <v>Heleneholms IF</v>
      </c>
      <c r="H45">
        <f>[17]Blad1!$AE3</f>
        <v>25</v>
      </c>
    </row>
    <row r="46" spans="2:8" x14ac:dyDescent="0.3">
      <c r="B46">
        <f>[17]Blad1!B22</f>
        <v>0</v>
      </c>
      <c r="C46">
        <f>[17]Blad1!$D22</f>
        <v>0</v>
      </c>
      <c r="D46">
        <f>[17]Blad1!$AE22</f>
        <v>0</v>
      </c>
      <c r="E46" s="3"/>
      <c r="F46" t="str">
        <f>[17]Blad1!$B4</f>
        <v>Sune Cederpil</v>
      </c>
      <c r="G46" t="str">
        <f>[17]Blad1!$D4</f>
        <v>Björnstorps IF</v>
      </c>
      <c r="H46">
        <f>[17]Blad1!$AE4</f>
        <v>25</v>
      </c>
    </row>
    <row r="47" spans="2:8" x14ac:dyDescent="0.3">
      <c r="E47" s="3"/>
      <c r="F47">
        <f>[17]Blad1!$B5</f>
        <v>0</v>
      </c>
      <c r="G47">
        <f>[17]Blad1!$D5</f>
        <v>0</v>
      </c>
      <c r="H47">
        <f>[17]Blad1!$AE5</f>
        <v>0</v>
      </c>
    </row>
    <row r="48" spans="2:8" x14ac:dyDescent="0.3">
      <c r="E48" s="3"/>
    </row>
  </sheetData>
  <mergeCells count="1">
    <mergeCell ref="B1:F1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Andersson</dc:creator>
  <cp:lastModifiedBy>Bo Andersson ABBA Sport</cp:lastModifiedBy>
  <cp:lastPrinted>2024-02-22T09:37:59Z</cp:lastPrinted>
  <dcterms:created xsi:type="dcterms:W3CDTF">2022-08-23T17:27:21Z</dcterms:created>
  <dcterms:modified xsi:type="dcterms:W3CDTF">2025-03-18T18:29:13Z</dcterms:modified>
</cp:coreProperties>
</file>